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i\Desktop\Website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Sheet1!$A$1:$H$110</definedName>
  </definedNames>
  <calcPr calcId="162913"/>
</workbook>
</file>

<file path=xl/calcChain.xml><?xml version="1.0" encoding="utf-8"?>
<calcChain xmlns="http://schemas.openxmlformats.org/spreadsheetml/2006/main">
  <c r="G68" i="1" l="1"/>
  <c r="H68" i="1" s="1"/>
  <c r="G86" i="1" l="1"/>
  <c r="H86" i="1" s="1"/>
  <c r="G88" i="1"/>
  <c r="H88" i="1"/>
  <c r="G94" i="1"/>
  <c r="H94" i="1" s="1"/>
  <c r="G93" i="1"/>
  <c r="H93" i="1"/>
  <c r="G92" i="1"/>
  <c r="H92" i="1" s="1"/>
  <c r="G91" i="1"/>
  <c r="H91" i="1"/>
  <c r="G90" i="1"/>
  <c r="H90" i="1" s="1"/>
  <c r="G80" i="1"/>
  <c r="H80" i="1"/>
  <c r="G79" i="1"/>
  <c r="H79" i="1" s="1"/>
  <c r="G78" i="1"/>
  <c r="H78" i="1"/>
  <c r="G77" i="1"/>
  <c r="H77" i="1" s="1"/>
  <c r="G76" i="1"/>
  <c r="H76" i="1"/>
  <c r="G75" i="1"/>
  <c r="H75" i="1" s="1"/>
  <c r="G74" i="1"/>
  <c r="H74" i="1"/>
  <c r="G62" i="1"/>
  <c r="H62" i="1" s="1"/>
  <c r="G56" i="1"/>
  <c r="H56" i="1"/>
  <c r="G48" i="1"/>
  <c r="H48" i="1" s="1"/>
  <c r="G46" i="1"/>
  <c r="H46" i="1"/>
  <c r="G108" i="1"/>
  <c r="H108" i="1" s="1"/>
  <c r="G107" i="1"/>
  <c r="H107" i="1"/>
  <c r="G106" i="1"/>
  <c r="H106" i="1" s="1"/>
  <c r="G105" i="1"/>
  <c r="H105" i="1"/>
  <c r="G104" i="1"/>
  <c r="H104" i="1" s="1"/>
  <c r="G103" i="1"/>
  <c r="H103" i="1"/>
  <c r="G101" i="1"/>
  <c r="H101" i="1" s="1"/>
  <c r="G100" i="1"/>
  <c r="H100" i="1"/>
  <c r="G99" i="1"/>
  <c r="H99" i="1" s="1"/>
  <c r="G98" i="1"/>
  <c r="H98" i="1"/>
  <c r="G97" i="1"/>
  <c r="H97" i="1" s="1"/>
  <c r="G96" i="1"/>
  <c r="H96" i="1"/>
  <c r="G45" i="1"/>
  <c r="H45" i="1" s="1"/>
  <c r="G41" i="1"/>
  <c r="H41" i="1"/>
  <c r="G9" i="1"/>
  <c r="H9" i="1" s="1"/>
  <c r="G8" i="1"/>
  <c r="H8" i="1"/>
  <c r="G81" i="1"/>
  <c r="H81" i="1" s="1"/>
  <c r="G61" i="1"/>
  <c r="H61" i="1"/>
  <c r="G55" i="1"/>
  <c r="H55" i="1" s="1"/>
  <c r="G57" i="1"/>
  <c r="H57" i="1"/>
  <c r="G58" i="1"/>
  <c r="H58" i="1" s="1"/>
  <c r="G59" i="1"/>
  <c r="H59" i="1"/>
  <c r="G11" i="1"/>
  <c r="H11" i="1" s="1"/>
  <c r="G87" i="1"/>
  <c r="H87" i="1"/>
  <c r="G85" i="1"/>
  <c r="H85" i="1" s="1"/>
  <c r="G84" i="1"/>
  <c r="H84" i="1"/>
  <c r="G83" i="1"/>
  <c r="H83" i="1" s="1"/>
  <c r="G71" i="1"/>
  <c r="H71" i="1"/>
  <c r="G70" i="1"/>
  <c r="H70" i="1" s="1"/>
  <c r="G69" i="1"/>
  <c r="H69" i="1"/>
  <c r="G67" i="1"/>
  <c r="H67" i="1" s="1"/>
  <c r="G66" i="1"/>
  <c r="H66" i="1"/>
  <c r="G65" i="1"/>
  <c r="H65" i="1" s="1"/>
  <c r="G63" i="1"/>
  <c r="H63" i="1"/>
  <c r="G60" i="1"/>
  <c r="H60" i="1" s="1"/>
  <c r="G51" i="1"/>
  <c r="H51" i="1"/>
  <c r="G50" i="1"/>
  <c r="H50" i="1" s="1"/>
  <c r="G49" i="1"/>
  <c r="H49" i="1"/>
  <c r="G47" i="1"/>
  <c r="H47" i="1" s="1"/>
  <c r="G43" i="1"/>
  <c r="H43" i="1"/>
  <c r="G42" i="1"/>
  <c r="H42" i="1" s="1"/>
  <c r="G39" i="1"/>
  <c r="H39" i="1"/>
  <c r="G38" i="1"/>
  <c r="H38" i="1" s="1"/>
  <c r="G37" i="1"/>
  <c r="H37" i="1"/>
  <c r="G36" i="1"/>
  <c r="H36" i="1" s="1"/>
  <c r="G34" i="1"/>
  <c r="H34" i="1"/>
  <c r="G33" i="1"/>
  <c r="H33" i="1" s="1"/>
  <c r="G32" i="1"/>
  <c r="H32" i="1"/>
  <c r="G31" i="1"/>
  <c r="H31" i="1" s="1"/>
  <c r="G29" i="1"/>
  <c r="H29" i="1"/>
  <c r="G28" i="1"/>
  <c r="H28" i="1" s="1"/>
  <c r="G27" i="1"/>
  <c r="H27" i="1"/>
  <c r="G26" i="1"/>
  <c r="H26" i="1" s="1"/>
  <c r="G24" i="1"/>
  <c r="H24" i="1"/>
  <c r="G23" i="1"/>
  <c r="H23" i="1" s="1"/>
  <c r="G22" i="1"/>
  <c r="H22" i="1"/>
  <c r="G21" i="1"/>
  <c r="H21" i="1" s="1"/>
  <c r="G19" i="1"/>
  <c r="H19" i="1"/>
  <c r="G18" i="1"/>
  <c r="H18" i="1" s="1"/>
  <c r="G17" i="1"/>
  <c r="H17" i="1"/>
  <c r="G16" i="1"/>
  <c r="H16" i="1" s="1"/>
  <c r="G14" i="1"/>
  <c r="H14" i="1"/>
  <c r="G13" i="1"/>
  <c r="H13" i="1" s="1"/>
  <c r="G12" i="1"/>
  <c r="H12" i="1"/>
</calcChain>
</file>

<file path=xl/sharedStrings.xml><?xml version="1.0" encoding="utf-8"?>
<sst xmlns="http://schemas.openxmlformats.org/spreadsheetml/2006/main" count="277" uniqueCount="173">
  <si>
    <t>CC2007/137912/23   -   VAT NR:  4050240508</t>
  </si>
  <si>
    <t>TAPERED POLES / TREATED CCA H4 SABS PINE</t>
  </si>
  <si>
    <t>LENGTH</t>
  </si>
  <si>
    <t>CLASS</t>
  </si>
  <si>
    <t>DIAMETER</t>
  </si>
  <si>
    <t>PROD CODE</t>
  </si>
  <si>
    <t>VOLUME</t>
  </si>
  <si>
    <t>PRICE EXCL</t>
  </si>
  <si>
    <t>VAT</t>
  </si>
  <si>
    <t>PRICE INCL</t>
  </si>
  <si>
    <t>50-80</t>
  </si>
  <si>
    <t>P152</t>
  </si>
  <si>
    <t>.0058</t>
  </si>
  <si>
    <t>80-100</t>
  </si>
  <si>
    <t>P153</t>
  </si>
  <si>
    <t>.0107</t>
  </si>
  <si>
    <t>100-120</t>
  </si>
  <si>
    <t>P154</t>
  </si>
  <si>
    <t>.0158</t>
  </si>
  <si>
    <t>120-140</t>
  </si>
  <si>
    <t>P155</t>
  </si>
  <si>
    <t>.0216</t>
  </si>
  <si>
    <t>P182</t>
  </si>
  <si>
    <t>.0072</t>
  </si>
  <si>
    <t>P183</t>
  </si>
  <si>
    <t>.0131</t>
  </si>
  <si>
    <t>P184</t>
  </si>
  <si>
    <t>.0191</t>
  </si>
  <si>
    <t>P185</t>
  </si>
  <si>
    <t>.0263</t>
  </si>
  <si>
    <t>P212</t>
  </si>
  <si>
    <t>.0086</t>
  </si>
  <si>
    <t>P213</t>
  </si>
  <si>
    <t>.0156</t>
  </si>
  <si>
    <t>P214</t>
  </si>
  <si>
    <t>.0227</t>
  </si>
  <si>
    <t>P215</t>
  </si>
  <si>
    <t>.0311</t>
  </si>
  <si>
    <t>P242</t>
  </si>
  <si>
    <t>.0102</t>
  </si>
  <si>
    <t>P243</t>
  </si>
  <si>
    <t>.0183</t>
  </si>
  <si>
    <t>P244</t>
  </si>
  <si>
    <t>.0264</t>
  </si>
  <si>
    <t>P245</t>
  </si>
  <si>
    <t>.0361</t>
  </si>
  <si>
    <t>P272</t>
  </si>
  <si>
    <t>.0118</t>
  </si>
  <si>
    <t>P273</t>
  </si>
  <si>
    <t>.0210</t>
  </si>
  <si>
    <t>P274</t>
  </si>
  <si>
    <t>.0303</t>
  </si>
  <si>
    <t>P275</t>
  </si>
  <si>
    <t>.0412</t>
  </si>
  <si>
    <t>P302</t>
  </si>
  <si>
    <t>.0134</t>
  </si>
  <si>
    <t>P303</t>
  </si>
  <si>
    <t>.0238</t>
  </si>
  <si>
    <t>P304</t>
  </si>
  <si>
    <t>.0342</t>
  </si>
  <si>
    <t>P305</t>
  </si>
  <si>
    <t>P363</t>
  </si>
  <si>
    <t>.0298</t>
  </si>
  <si>
    <t>P364</t>
  </si>
  <si>
    <t>.0425</t>
  </si>
  <si>
    <t>P424</t>
  </si>
  <si>
    <t>.0513</t>
  </si>
  <si>
    <t>P484</t>
  </si>
  <si>
    <t>P544</t>
  </si>
  <si>
    <t>P604</t>
  </si>
  <si>
    <t>SPLIT POLES</t>
  </si>
  <si>
    <t>SP244</t>
  </si>
  <si>
    <t>SP304</t>
  </si>
  <si>
    <t>L12T</t>
  </si>
  <si>
    <t>10-32</t>
  </si>
  <si>
    <t>L14T</t>
  </si>
  <si>
    <t>L18T</t>
  </si>
  <si>
    <t>.00191</t>
  </si>
  <si>
    <t>L24T</t>
  </si>
  <si>
    <t>.00260</t>
  </si>
  <si>
    <t>L30T</t>
  </si>
  <si>
    <t>.00360</t>
  </si>
  <si>
    <t>L36T</t>
  </si>
  <si>
    <t>.00495</t>
  </si>
  <si>
    <t>32-50</t>
  </si>
  <si>
    <t>D12T</t>
  </si>
  <si>
    <t>D14T</t>
  </si>
  <si>
    <t>.00222</t>
  </si>
  <si>
    <t>D18T</t>
  </si>
  <si>
    <t>.00303</t>
  </si>
  <si>
    <t>D24T</t>
  </si>
  <si>
    <t>.00442</t>
  </si>
  <si>
    <t>D30T</t>
  </si>
  <si>
    <t>.00625</t>
  </si>
  <si>
    <t>.00130</t>
  </si>
  <si>
    <t>.00184</t>
  </si>
  <si>
    <t>.00148</t>
  </si>
  <si>
    <t>L21T</t>
  </si>
  <si>
    <t>D21T</t>
  </si>
  <si>
    <t>.00356</t>
  </si>
  <si>
    <t>.0465</t>
  </si>
  <si>
    <t>.0606</t>
  </si>
  <si>
    <t>.0705</t>
  </si>
  <si>
    <t>.0809</t>
  </si>
  <si>
    <t>SUPER DROPPER - TREATED</t>
  </si>
  <si>
    <t>SD18T</t>
  </si>
  <si>
    <t>45-60</t>
  </si>
  <si>
    <t>SD21T</t>
  </si>
  <si>
    <t>SP184</t>
  </si>
  <si>
    <t>SP213</t>
  </si>
  <si>
    <t>SP214</t>
  </si>
  <si>
    <t>SP243</t>
  </si>
  <si>
    <t>SP274</t>
  </si>
  <si>
    <t>L45T</t>
  </si>
  <si>
    <t>P124</t>
  </si>
  <si>
    <t>P125</t>
  </si>
  <si>
    <t>P362</t>
  </si>
  <si>
    <t>P422</t>
  </si>
  <si>
    <t>.0170</t>
  </si>
  <si>
    <t>.0095</t>
  </si>
  <si>
    <t>.0078</t>
  </si>
  <si>
    <t>.0113</t>
  </si>
  <si>
    <t>.0091</t>
  </si>
  <si>
    <t>.0132</t>
  </si>
  <si>
    <t>.0151</t>
  </si>
  <si>
    <t>.0171</t>
  </si>
  <si>
    <t>.00601</t>
  </si>
  <si>
    <t>SD12T</t>
  </si>
  <si>
    <t>.00365</t>
  </si>
  <si>
    <t>SD14T</t>
  </si>
  <si>
    <t>.00401</t>
  </si>
  <si>
    <t>.00511</t>
  </si>
  <si>
    <t>.00608</t>
  </si>
  <si>
    <t>SD24T</t>
  </si>
  <si>
    <t>.00731</t>
  </si>
  <si>
    <t>SD30T</t>
  </si>
  <si>
    <t>.00982</t>
  </si>
  <si>
    <t>SPLIT SUPER DROPPER TREATED</t>
  </si>
  <si>
    <t>SPSD12T</t>
  </si>
  <si>
    <t>.00183</t>
  </si>
  <si>
    <t>SPSD14T</t>
  </si>
  <si>
    <t>.00200</t>
  </si>
  <si>
    <t>SPSD18T</t>
  </si>
  <si>
    <t>.00255</t>
  </si>
  <si>
    <t>SPSD21T</t>
  </si>
  <si>
    <t>.00304</t>
  </si>
  <si>
    <t>SPSD24T</t>
  </si>
  <si>
    <t>45.-60</t>
  </si>
  <si>
    <t>SPSD30T</t>
  </si>
  <si>
    <t>.00491</t>
  </si>
  <si>
    <t>POLES/END USER (FEBRUARY 2017)</t>
  </si>
  <si>
    <t>P423</t>
  </si>
  <si>
    <t>.0345</t>
  </si>
  <si>
    <t>P483</t>
  </si>
  <si>
    <t>.0410</t>
  </si>
  <si>
    <t>SP182</t>
  </si>
  <si>
    <t>.0036</t>
  </si>
  <si>
    <t>SP303</t>
  </si>
  <si>
    <t>.0119</t>
  </si>
  <si>
    <t xml:space="preserve">LATHS - PINE - TREATED </t>
  </si>
  <si>
    <t xml:space="preserve">LATHS - GUM - TREATED </t>
  </si>
  <si>
    <t>DROPPERS - PINE - TREATED</t>
  </si>
  <si>
    <t>DROPPERS - GUM - TREATED</t>
  </si>
  <si>
    <t>.00180</t>
  </si>
  <si>
    <t>.00210</t>
  </si>
  <si>
    <t>.00240</t>
  </si>
  <si>
    <t>.00310</t>
  </si>
  <si>
    <t>.00410</t>
  </si>
  <si>
    <t>EFFEKTIEF 01/02/2017</t>
  </si>
  <si>
    <t>.00252</t>
  </si>
  <si>
    <t>FYNBOS POLE DEPOT</t>
  </si>
  <si>
    <t xml:space="preserve"> CELL:  0828955949 / E-MAIL: timberlog@telkomsa.net</t>
  </si>
  <si>
    <t>20 MIMOSA STREET, HERMANUS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</si>
</sst>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5" xfId="0" quotePrefix="1" applyNumberFormat="1" applyFont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2" fontId="9" fillId="0" borderId="5" xfId="0" quotePrefix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quotePrefix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17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7" fontId="9" fillId="0" borderId="11" xfId="0" quotePrefix="1" applyNumberFormat="1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0" borderId="2" xfId="0" quotePrefix="1" applyNumberFormat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17" fontId="9" fillId="0" borderId="5" xfId="0" quotePrefix="1" applyNumberFormat="1" applyFont="1" applyBorder="1" applyAlignment="1">
      <alignment horizontal="center"/>
    </xf>
    <xf numFmtId="17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7" fontId="9" fillId="0" borderId="8" xfId="0" quotePrefix="1" applyNumberFormat="1" applyFont="1" applyBorder="1" applyAlignment="1">
      <alignment horizontal="center"/>
    </xf>
    <xf numFmtId="0" fontId="9" fillId="0" borderId="8" xfId="0" quotePrefix="1" applyFont="1" applyFill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6" fontId="9" fillId="0" borderId="11" xfId="0" quotePrefix="1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6" fontId="9" fillId="0" borderId="5" xfId="0" quotePrefix="1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quotePrefix="1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3" xfId="0" quotePrefix="1" applyFont="1" applyFill="1" applyBorder="1" applyAlignment="1">
      <alignment horizontal="center"/>
    </xf>
    <xf numFmtId="166" fontId="9" fillId="0" borderId="23" xfId="0" quotePrefix="1" applyNumberFormat="1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9" fillId="0" borderId="29" xfId="0" applyNumberFormat="1" applyFont="1" applyFill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165" fontId="9" fillId="0" borderId="30" xfId="0" applyNumberFormat="1" applyFont="1" applyFill="1" applyBorder="1" applyAlignment="1">
      <alignment horizontal="center"/>
    </xf>
    <xf numFmtId="14" fontId="9" fillId="0" borderId="31" xfId="0" applyNumberFormat="1" applyFont="1" applyFill="1" applyBorder="1" applyAlignment="1">
      <alignment horizontal="center"/>
    </xf>
    <xf numFmtId="14" fontId="9" fillId="0" borderId="32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165" fontId="9" fillId="0" borderId="19" xfId="0" applyNumberFormat="1" applyFont="1" applyFill="1" applyBorder="1" applyAlignment="1">
      <alignment horizontal="center"/>
    </xf>
    <xf numFmtId="165" fontId="9" fillId="0" borderId="21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view="pageBreakPreview" zoomScale="85" zoomScaleNormal="100" zoomScaleSheetLayoutView="85" workbookViewId="0">
      <selection activeCell="A5" sqref="A5:H5"/>
    </sheetView>
  </sheetViews>
  <sheetFormatPr defaultRowHeight="15" x14ac:dyDescent="0.25"/>
  <cols>
    <col min="1" max="1" width="15.5703125" customWidth="1"/>
    <col min="2" max="2" width="13.42578125" customWidth="1"/>
    <col min="3" max="3" width="18.42578125" customWidth="1"/>
    <col min="4" max="4" width="14.42578125" customWidth="1"/>
    <col min="5" max="5" width="12.28515625" customWidth="1"/>
    <col min="6" max="6" width="17.5703125" customWidth="1"/>
    <col min="7" max="7" width="13.85546875" customWidth="1"/>
    <col min="8" max="8" width="16.7109375" customWidth="1"/>
  </cols>
  <sheetData>
    <row r="1" spans="1:16" ht="46.5" x14ac:dyDescent="0.25">
      <c r="A1" s="86" t="s">
        <v>170</v>
      </c>
      <c r="B1" s="87"/>
      <c r="C1" s="87"/>
      <c r="D1" s="87"/>
      <c r="E1" s="87"/>
      <c r="F1" s="87"/>
      <c r="G1" s="87"/>
      <c r="H1" s="88"/>
    </row>
    <row r="2" spans="1:16" ht="15.75" x14ac:dyDescent="0.25">
      <c r="A2" s="89" t="s">
        <v>172</v>
      </c>
      <c r="B2" s="90"/>
      <c r="C2" s="90"/>
      <c r="D2" s="90"/>
      <c r="E2" s="90"/>
      <c r="F2" s="90"/>
      <c r="G2" s="90"/>
      <c r="H2" s="91"/>
    </row>
    <row r="3" spans="1:16" ht="15.75" x14ac:dyDescent="0.25">
      <c r="A3" s="89" t="s">
        <v>171</v>
      </c>
      <c r="B3" s="90"/>
      <c r="C3" s="90"/>
      <c r="D3" s="90"/>
      <c r="E3" s="90"/>
      <c r="F3" s="90"/>
      <c r="G3" s="90"/>
      <c r="H3" s="91"/>
    </row>
    <row r="4" spans="1:16" ht="16.5" thickBot="1" x14ac:dyDescent="0.3">
      <c r="A4" s="92" t="s">
        <v>0</v>
      </c>
      <c r="B4" s="93"/>
      <c r="C4" s="93"/>
      <c r="D4" s="93"/>
      <c r="E4" s="93"/>
      <c r="F4" s="93"/>
      <c r="G4" s="93"/>
      <c r="H4" s="94"/>
    </row>
    <row r="5" spans="1:16" ht="26.25" customHeight="1" thickBot="1" x14ac:dyDescent="0.3">
      <c r="A5" s="95" t="s">
        <v>1</v>
      </c>
      <c r="B5" s="96"/>
      <c r="C5" s="96"/>
      <c r="D5" s="96"/>
      <c r="E5" s="96"/>
      <c r="F5" s="96"/>
      <c r="G5" s="96"/>
      <c r="H5" s="97"/>
    </row>
    <row r="6" spans="1:16" ht="21" customHeight="1" thickBot="1" x14ac:dyDescent="0.35">
      <c r="A6" s="98" t="s">
        <v>150</v>
      </c>
      <c r="B6" s="99"/>
      <c r="C6" s="99"/>
      <c r="D6" s="99"/>
      <c r="E6" s="99"/>
      <c r="F6" s="99"/>
      <c r="G6" s="99"/>
      <c r="H6" s="100"/>
    </row>
    <row r="7" spans="1:16" ht="20.25" customHeight="1" x14ac:dyDescent="0.3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4" t="s">
        <v>9</v>
      </c>
    </row>
    <row r="8" spans="1:16" ht="20.25" customHeight="1" x14ac:dyDescent="0.35">
      <c r="A8" s="5">
        <v>1.2</v>
      </c>
      <c r="B8" s="6">
        <v>4</v>
      </c>
      <c r="C8" s="6" t="s">
        <v>16</v>
      </c>
      <c r="D8" s="6" t="s">
        <v>114</v>
      </c>
      <c r="E8" s="7"/>
      <c r="F8" s="8">
        <v>48.88</v>
      </c>
      <c r="G8" s="9">
        <f>F8*14%</f>
        <v>6.8432000000000013</v>
      </c>
      <c r="H8" s="10">
        <f>F8+G8</f>
        <v>55.723200000000006</v>
      </c>
    </row>
    <row r="9" spans="1:16" ht="20.25" customHeight="1" x14ac:dyDescent="0.35">
      <c r="A9" s="5"/>
      <c r="B9" s="6">
        <v>5</v>
      </c>
      <c r="C9" s="6" t="s">
        <v>19</v>
      </c>
      <c r="D9" s="6" t="s">
        <v>115</v>
      </c>
      <c r="E9" s="7"/>
      <c r="F9" s="7">
        <v>68.05</v>
      </c>
      <c r="G9" s="9">
        <f>F9*14%</f>
        <v>9.527000000000001</v>
      </c>
      <c r="H9" s="10">
        <f>F9+G9</f>
        <v>77.576999999999998</v>
      </c>
    </row>
    <row r="10" spans="1:16" ht="20.25" customHeight="1" x14ac:dyDescent="0.35">
      <c r="A10" s="5"/>
      <c r="B10" s="6"/>
      <c r="C10" s="6"/>
      <c r="D10" s="6"/>
      <c r="E10" s="6"/>
      <c r="F10" s="6"/>
      <c r="G10" s="6"/>
      <c r="H10" s="11"/>
    </row>
    <row r="11" spans="1:16" ht="19.5" customHeight="1" x14ac:dyDescent="0.35">
      <c r="A11" s="5">
        <v>1.5</v>
      </c>
      <c r="B11" s="6">
        <v>2</v>
      </c>
      <c r="C11" s="6" t="s">
        <v>10</v>
      </c>
      <c r="D11" s="6" t="s">
        <v>11</v>
      </c>
      <c r="E11" s="12" t="s">
        <v>12</v>
      </c>
      <c r="F11" s="9">
        <v>25.65</v>
      </c>
      <c r="G11" s="9">
        <f>SUM(F11*14%)</f>
        <v>3.5910000000000002</v>
      </c>
      <c r="H11" s="10">
        <f>SUM(F11+G11)</f>
        <v>29.241</v>
      </c>
    </row>
    <row r="12" spans="1:16" ht="19.5" customHeight="1" x14ac:dyDescent="0.35">
      <c r="A12" s="5"/>
      <c r="B12" s="6">
        <v>3</v>
      </c>
      <c r="C12" s="6" t="s">
        <v>13</v>
      </c>
      <c r="D12" s="6" t="s">
        <v>14</v>
      </c>
      <c r="E12" s="13" t="s">
        <v>15</v>
      </c>
      <c r="F12" s="9">
        <v>45.14</v>
      </c>
      <c r="G12" s="9">
        <f t="shared" ref="G12:G51" si="0">SUM(F12*14%)</f>
        <v>6.3196000000000003</v>
      </c>
      <c r="H12" s="10">
        <f>SUM(F12+G12)</f>
        <v>51.459600000000002</v>
      </c>
    </row>
    <row r="13" spans="1:16" ht="19.5" customHeight="1" x14ac:dyDescent="0.35">
      <c r="A13" s="5"/>
      <c r="B13" s="6">
        <v>4</v>
      </c>
      <c r="C13" s="6" t="s">
        <v>16</v>
      </c>
      <c r="D13" s="6" t="s">
        <v>17</v>
      </c>
      <c r="E13" s="14" t="s">
        <v>18</v>
      </c>
      <c r="F13" s="9">
        <v>60.43</v>
      </c>
      <c r="G13" s="9">
        <f t="shared" si="0"/>
        <v>8.4602000000000004</v>
      </c>
      <c r="H13" s="15">
        <f>SUM(F13+G13)</f>
        <v>68.890199999999993</v>
      </c>
    </row>
    <row r="14" spans="1:16" ht="19.5" customHeight="1" x14ac:dyDescent="0.35">
      <c r="A14" s="5"/>
      <c r="B14" s="6">
        <v>5</v>
      </c>
      <c r="C14" s="6" t="s">
        <v>19</v>
      </c>
      <c r="D14" s="6" t="s">
        <v>20</v>
      </c>
      <c r="E14" s="13" t="s">
        <v>21</v>
      </c>
      <c r="F14" s="9">
        <v>82.28</v>
      </c>
      <c r="G14" s="9">
        <f t="shared" si="0"/>
        <v>11.519200000000001</v>
      </c>
      <c r="H14" s="15">
        <f>SUM(F14+G14)</f>
        <v>93.799199999999999</v>
      </c>
      <c r="J14" s="78"/>
      <c r="K14" s="78"/>
      <c r="L14" s="78"/>
      <c r="M14" s="78"/>
      <c r="N14" s="78"/>
      <c r="O14" s="78"/>
      <c r="P14" s="78"/>
    </row>
    <row r="15" spans="1:16" ht="19.5" customHeight="1" x14ac:dyDescent="0.35">
      <c r="A15" s="5"/>
      <c r="B15" s="6"/>
      <c r="C15" s="6"/>
      <c r="D15" s="6"/>
      <c r="E15" s="6"/>
      <c r="F15" s="9"/>
      <c r="G15" s="9"/>
      <c r="H15" s="15"/>
      <c r="J15" s="79"/>
      <c r="K15" s="79"/>
      <c r="L15" s="79"/>
      <c r="M15" s="79"/>
      <c r="N15" s="79"/>
      <c r="O15" s="79"/>
      <c r="P15" s="79"/>
    </row>
    <row r="16" spans="1:16" ht="19.5" customHeight="1" x14ac:dyDescent="0.35">
      <c r="A16" s="5">
        <v>1.8</v>
      </c>
      <c r="B16" s="6">
        <v>2</v>
      </c>
      <c r="C16" s="6" t="s">
        <v>10</v>
      </c>
      <c r="D16" s="6" t="s">
        <v>22</v>
      </c>
      <c r="E16" s="13" t="s">
        <v>23</v>
      </c>
      <c r="F16" s="9">
        <v>31.85</v>
      </c>
      <c r="G16" s="9">
        <f t="shared" si="0"/>
        <v>4.4590000000000005</v>
      </c>
      <c r="H16" s="15">
        <f>SUM(F16+G16)</f>
        <v>36.309000000000005</v>
      </c>
      <c r="J16" s="79"/>
      <c r="K16" s="79"/>
      <c r="L16" s="79"/>
      <c r="M16" s="79"/>
      <c r="N16" s="79"/>
      <c r="O16" s="79"/>
      <c r="P16" s="79"/>
    </row>
    <row r="17" spans="1:16" ht="19.5" customHeight="1" x14ac:dyDescent="0.35">
      <c r="A17" s="5"/>
      <c r="B17" s="6">
        <v>3</v>
      </c>
      <c r="C17" s="6" t="s">
        <v>13</v>
      </c>
      <c r="D17" s="6" t="s">
        <v>24</v>
      </c>
      <c r="E17" s="13" t="s">
        <v>25</v>
      </c>
      <c r="F17" s="9">
        <v>55.16</v>
      </c>
      <c r="G17" s="9">
        <f t="shared" si="0"/>
        <v>7.7224000000000004</v>
      </c>
      <c r="H17" s="15">
        <f>SUM(F17+G17)</f>
        <v>62.882399999999997</v>
      </c>
      <c r="J17" s="79"/>
      <c r="K17" s="79"/>
      <c r="L17" s="79"/>
      <c r="M17" s="79"/>
      <c r="N17" s="79"/>
      <c r="O17" s="79"/>
      <c r="P17" s="79"/>
    </row>
    <row r="18" spans="1:16" ht="19.5" customHeight="1" x14ac:dyDescent="0.35">
      <c r="A18" s="5"/>
      <c r="B18" s="6">
        <v>4</v>
      </c>
      <c r="C18" s="6" t="s">
        <v>16</v>
      </c>
      <c r="D18" s="6" t="s">
        <v>26</v>
      </c>
      <c r="E18" s="13" t="s">
        <v>27</v>
      </c>
      <c r="F18" s="9">
        <v>72.86</v>
      </c>
      <c r="G18" s="9">
        <f t="shared" si="0"/>
        <v>10.2004</v>
      </c>
      <c r="H18" s="15">
        <f>SUM(F18+G18)</f>
        <v>83.060400000000001</v>
      </c>
      <c r="J18" s="80"/>
      <c r="K18" s="80"/>
      <c r="L18" s="80"/>
      <c r="M18" s="80"/>
      <c r="N18" s="80"/>
      <c r="O18" s="80"/>
      <c r="P18" s="80"/>
    </row>
    <row r="19" spans="1:16" ht="19.5" customHeight="1" x14ac:dyDescent="0.35">
      <c r="A19" s="5"/>
      <c r="B19" s="6">
        <v>5</v>
      </c>
      <c r="C19" s="6" t="s">
        <v>19</v>
      </c>
      <c r="D19" s="6" t="s">
        <v>28</v>
      </c>
      <c r="E19" s="13" t="s">
        <v>29</v>
      </c>
      <c r="F19" s="9">
        <v>100.33</v>
      </c>
      <c r="G19" s="9">
        <f t="shared" si="0"/>
        <v>14.046200000000001</v>
      </c>
      <c r="H19" s="15">
        <f>SUM(F19+G19)</f>
        <v>114.3762</v>
      </c>
    </row>
    <row r="20" spans="1:16" ht="19.5" customHeight="1" x14ac:dyDescent="0.35">
      <c r="A20" s="5"/>
      <c r="B20" s="6"/>
      <c r="C20" s="6"/>
      <c r="D20" s="6"/>
      <c r="E20" s="6"/>
      <c r="F20" s="9"/>
      <c r="G20" s="9"/>
      <c r="H20" s="15"/>
    </row>
    <row r="21" spans="1:16" ht="19.5" customHeight="1" x14ac:dyDescent="0.35">
      <c r="A21" s="5">
        <v>2.1</v>
      </c>
      <c r="B21" s="6">
        <v>2</v>
      </c>
      <c r="C21" s="6" t="s">
        <v>10</v>
      </c>
      <c r="D21" s="6" t="s">
        <v>30</v>
      </c>
      <c r="E21" s="13" t="s">
        <v>31</v>
      </c>
      <c r="F21" s="9">
        <v>38.04</v>
      </c>
      <c r="G21" s="9">
        <f t="shared" si="0"/>
        <v>5.3256000000000006</v>
      </c>
      <c r="H21" s="15">
        <f>SUM(F21+G21)</f>
        <v>43.365600000000001</v>
      </c>
    </row>
    <row r="22" spans="1:16" ht="19.5" customHeight="1" x14ac:dyDescent="0.35">
      <c r="A22" s="5"/>
      <c r="B22" s="6">
        <v>3</v>
      </c>
      <c r="C22" s="6" t="s">
        <v>13</v>
      </c>
      <c r="D22" s="6" t="s">
        <v>32</v>
      </c>
      <c r="E22" s="13" t="s">
        <v>33</v>
      </c>
      <c r="F22" s="9">
        <v>65.66</v>
      </c>
      <c r="G22" s="9">
        <f t="shared" si="0"/>
        <v>9.192400000000001</v>
      </c>
      <c r="H22" s="15">
        <f>SUM(F22+G22)</f>
        <v>74.852400000000003</v>
      </c>
    </row>
    <row r="23" spans="1:16" ht="19.5" customHeight="1" x14ac:dyDescent="0.35">
      <c r="A23" s="5"/>
      <c r="B23" s="6">
        <v>4</v>
      </c>
      <c r="C23" s="6" t="s">
        <v>16</v>
      </c>
      <c r="D23" s="6" t="s">
        <v>34</v>
      </c>
      <c r="E23" s="13" t="s">
        <v>35</v>
      </c>
      <c r="F23" s="9">
        <v>86.6</v>
      </c>
      <c r="G23" s="9">
        <f t="shared" si="0"/>
        <v>12.124000000000001</v>
      </c>
      <c r="H23" s="15">
        <f>SUM(F23+G23)</f>
        <v>98.72399999999999</v>
      </c>
    </row>
    <row r="24" spans="1:16" ht="19.5" customHeight="1" x14ac:dyDescent="0.35">
      <c r="A24" s="5"/>
      <c r="B24" s="6">
        <v>5</v>
      </c>
      <c r="C24" s="6" t="s">
        <v>19</v>
      </c>
      <c r="D24" s="6" t="s">
        <v>36</v>
      </c>
      <c r="E24" s="13" t="s">
        <v>37</v>
      </c>
      <c r="F24" s="9">
        <v>118.64</v>
      </c>
      <c r="G24" s="9">
        <f t="shared" si="0"/>
        <v>16.6096</v>
      </c>
      <c r="H24" s="15">
        <f>SUM(F24+G24)</f>
        <v>135.24959999999999</v>
      </c>
    </row>
    <row r="25" spans="1:16" ht="19.5" customHeight="1" x14ac:dyDescent="0.35">
      <c r="A25" s="5"/>
      <c r="B25" s="6"/>
      <c r="C25" s="6"/>
      <c r="D25" s="6"/>
      <c r="E25" s="6"/>
      <c r="F25" s="9"/>
      <c r="G25" s="9"/>
      <c r="H25" s="15"/>
    </row>
    <row r="26" spans="1:16" ht="19.5" customHeight="1" x14ac:dyDescent="0.35">
      <c r="A26" s="5">
        <v>2.4</v>
      </c>
      <c r="B26" s="6">
        <v>2</v>
      </c>
      <c r="C26" s="6" t="s">
        <v>10</v>
      </c>
      <c r="D26" s="6" t="s">
        <v>38</v>
      </c>
      <c r="E26" s="13" t="s">
        <v>39</v>
      </c>
      <c r="F26" s="9">
        <v>45.12</v>
      </c>
      <c r="G26" s="9">
        <f t="shared" si="0"/>
        <v>6.3168000000000006</v>
      </c>
      <c r="H26" s="15">
        <f>SUM(F26+G26)</f>
        <v>51.436799999999998</v>
      </c>
    </row>
    <row r="27" spans="1:16" ht="19.5" customHeight="1" x14ac:dyDescent="0.35">
      <c r="A27" s="5"/>
      <c r="B27" s="6">
        <v>3</v>
      </c>
      <c r="C27" s="6" t="s">
        <v>13</v>
      </c>
      <c r="D27" s="6" t="s">
        <v>40</v>
      </c>
      <c r="E27" s="13" t="s">
        <v>41</v>
      </c>
      <c r="F27" s="9">
        <v>77.040000000000006</v>
      </c>
      <c r="G27" s="9">
        <f t="shared" si="0"/>
        <v>10.785600000000002</v>
      </c>
      <c r="H27" s="15">
        <f>SUM(F27+G27)</f>
        <v>87.825600000000009</v>
      </c>
    </row>
    <row r="28" spans="1:16" ht="19.5" customHeight="1" x14ac:dyDescent="0.35">
      <c r="A28" s="5"/>
      <c r="B28" s="6">
        <v>4</v>
      </c>
      <c r="C28" s="6" t="s">
        <v>16</v>
      </c>
      <c r="D28" s="6" t="s">
        <v>42</v>
      </c>
      <c r="E28" s="13" t="s">
        <v>43</v>
      </c>
      <c r="F28" s="9">
        <v>100.47</v>
      </c>
      <c r="G28" s="9">
        <f t="shared" si="0"/>
        <v>14.065800000000001</v>
      </c>
      <c r="H28" s="15">
        <f>SUM(F28+G28)</f>
        <v>114.53579999999999</v>
      </c>
    </row>
    <row r="29" spans="1:16" ht="19.5" customHeight="1" x14ac:dyDescent="0.35">
      <c r="A29" s="5"/>
      <c r="B29" s="6">
        <v>5</v>
      </c>
      <c r="C29" s="6" t="s">
        <v>19</v>
      </c>
      <c r="D29" s="6" t="s">
        <v>44</v>
      </c>
      <c r="E29" s="13" t="s">
        <v>45</v>
      </c>
      <c r="F29" s="9">
        <v>137.72</v>
      </c>
      <c r="G29" s="9">
        <f t="shared" si="0"/>
        <v>19.280800000000003</v>
      </c>
      <c r="H29" s="15">
        <f>SUM(F29+G29)</f>
        <v>157.0008</v>
      </c>
    </row>
    <row r="30" spans="1:16" ht="19.5" customHeight="1" x14ac:dyDescent="0.35">
      <c r="A30" s="5"/>
      <c r="B30" s="6"/>
      <c r="C30" s="6"/>
      <c r="D30" s="6"/>
      <c r="E30" s="6"/>
      <c r="F30" s="9"/>
      <c r="G30" s="9"/>
      <c r="H30" s="15"/>
    </row>
    <row r="31" spans="1:16" ht="19.5" customHeight="1" x14ac:dyDescent="0.35">
      <c r="A31" s="5">
        <v>2.7</v>
      </c>
      <c r="B31" s="6">
        <v>2</v>
      </c>
      <c r="C31" s="6" t="s">
        <v>10</v>
      </c>
      <c r="D31" s="6" t="s">
        <v>46</v>
      </c>
      <c r="E31" s="13" t="s">
        <v>47</v>
      </c>
      <c r="F31" s="9">
        <v>52.2</v>
      </c>
      <c r="G31" s="9">
        <f t="shared" si="0"/>
        <v>7.3080000000000007</v>
      </c>
      <c r="H31" s="15">
        <f>SUM(F31+G31)</f>
        <v>59.508000000000003</v>
      </c>
    </row>
    <row r="32" spans="1:16" ht="19.5" customHeight="1" x14ac:dyDescent="0.35">
      <c r="A32" s="5"/>
      <c r="B32" s="6">
        <v>3</v>
      </c>
      <c r="C32" s="6" t="s">
        <v>13</v>
      </c>
      <c r="D32" s="6" t="s">
        <v>48</v>
      </c>
      <c r="E32" s="13" t="s">
        <v>49</v>
      </c>
      <c r="F32" s="9">
        <v>88.41</v>
      </c>
      <c r="G32" s="9">
        <f t="shared" si="0"/>
        <v>12.377400000000002</v>
      </c>
      <c r="H32" s="15">
        <f>SUM(F32+G32)</f>
        <v>100.78739999999999</v>
      </c>
    </row>
    <row r="33" spans="1:8" ht="19.5" customHeight="1" x14ac:dyDescent="0.35">
      <c r="A33" s="5"/>
      <c r="B33" s="6">
        <v>4</v>
      </c>
      <c r="C33" s="6" t="s">
        <v>16</v>
      </c>
      <c r="D33" s="6" t="s">
        <v>50</v>
      </c>
      <c r="E33" s="13" t="s">
        <v>51</v>
      </c>
      <c r="F33" s="9">
        <v>115.58</v>
      </c>
      <c r="G33" s="9">
        <f t="shared" si="0"/>
        <v>16.1812</v>
      </c>
      <c r="H33" s="15">
        <f>SUM(F33+G33)</f>
        <v>131.7612</v>
      </c>
    </row>
    <row r="34" spans="1:8" ht="19.5" customHeight="1" x14ac:dyDescent="0.35">
      <c r="A34" s="5"/>
      <c r="B34" s="6">
        <v>5</v>
      </c>
      <c r="C34" s="6" t="s">
        <v>19</v>
      </c>
      <c r="D34" s="6" t="s">
        <v>52</v>
      </c>
      <c r="E34" s="13" t="s">
        <v>53</v>
      </c>
      <c r="F34" s="9">
        <v>157.18</v>
      </c>
      <c r="G34" s="9">
        <f t="shared" si="0"/>
        <v>22.005200000000002</v>
      </c>
      <c r="H34" s="15">
        <f>SUM(F34+G34)</f>
        <v>179.18520000000001</v>
      </c>
    </row>
    <row r="35" spans="1:8" ht="19.5" customHeight="1" x14ac:dyDescent="0.35">
      <c r="A35" s="5"/>
      <c r="B35" s="6"/>
      <c r="C35" s="6"/>
      <c r="D35" s="6"/>
      <c r="E35" s="6"/>
      <c r="F35" s="9"/>
      <c r="G35" s="9"/>
      <c r="H35" s="15"/>
    </row>
    <row r="36" spans="1:8" ht="19.5" customHeight="1" x14ac:dyDescent="0.35">
      <c r="A36" s="16">
        <v>3</v>
      </c>
      <c r="B36" s="6">
        <v>2</v>
      </c>
      <c r="C36" s="6" t="s">
        <v>10</v>
      </c>
      <c r="D36" s="6" t="s">
        <v>54</v>
      </c>
      <c r="E36" s="13" t="s">
        <v>55</v>
      </c>
      <c r="F36" s="9">
        <v>59.28</v>
      </c>
      <c r="G36" s="9">
        <f t="shared" si="0"/>
        <v>8.2992000000000008</v>
      </c>
      <c r="H36" s="15">
        <f>SUM(F36+G36)</f>
        <v>67.5792</v>
      </c>
    </row>
    <row r="37" spans="1:8" ht="19.5" customHeight="1" x14ac:dyDescent="0.35">
      <c r="A37" s="5"/>
      <c r="B37" s="6">
        <v>3</v>
      </c>
      <c r="C37" s="6" t="s">
        <v>13</v>
      </c>
      <c r="D37" s="6" t="s">
        <v>56</v>
      </c>
      <c r="E37" s="13" t="s">
        <v>57</v>
      </c>
      <c r="F37" s="9">
        <v>100</v>
      </c>
      <c r="G37" s="9">
        <f t="shared" si="0"/>
        <v>14.000000000000002</v>
      </c>
      <c r="H37" s="15">
        <f>SUM(F37+G37)</f>
        <v>114</v>
      </c>
    </row>
    <row r="38" spans="1:8" ht="19.5" customHeight="1" x14ac:dyDescent="0.35">
      <c r="A38" s="5"/>
      <c r="B38" s="6">
        <v>4</v>
      </c>
      <c r="C38" s="6" t="s">
        <v>16</v>
      </c>
      <c r="D38" s="6" t="s">
        <v>58</v>
      </c>
      <c r="E38" s="13" t="s">
        <v>59</v>
      </c>
      <c r="F38" s="9">
        <v>130.22</v>
      </c>
      <c r="G38" s="9">
        <f t="shared" si="0"/>
        <v>18.230800000000002</v>
      </c>
      <c r="H38" s="15">
        <f>SUM(F38+G38)</f>
        <v>148.45080000000002</v>
      </c>
    </row>
    <row r="39" spans="1:8" ht="19.5" customHeight="1" x14ac:dyDescent="0.35">
      <c r="A39" s="5"/>
      <c r="B39" s="6">
        <v>5</v>
      </c>
      <c r="C39" s="6" t="s">
        <v>19</v>
      </c>
      <c r="D39" s="6" t="s">
        <v>60</v>
      </c>
      <c r="E39" s="13" t="s">
        <v>100</v>
      </c>
      <c r="F39" s="9">
        <v>176.93</v>
      </c>
      <c r="G39" s="9">
        <f t="shared" si="0"/>
        <v>24.770200000000003</v>
      </c>
      <c r="H39" s="15">
        <f>SUM(F39+G39)</f>
        <v>201.7002</v>
      </c>
    </row>
    <row r="40" spans="1:8" ht="19.5" customHeight="1" x14ac:dyDescent="0.35">
      <c r="A40" s="5"/>
      <c r="B40" s="6"/>
      <c r="C40" s="6"/>
      <c r="D40" s="6"/>
      <c r="E40" s="6"/>
      <c r="F40" s="9"/>
      <c r="G40" s="9"/>
      <c r="H40" s="15"/>
    </row>
    <row r="41" spans="1:8" ht="19.5" customHeight="1" x14ac:dyDescent="0.35">
      <c r="A41" s="5">
        <v>3.6</v>
      </c>
      <c r="B41" s="6">
        <v>2</v>
      </c>
      <c r="C41" s="6" t="s">
        <v>10</v>
      </c>
      <c r="D41" s="6" t="s">
        <v>116</v>
      </c>
      <c r="E41" s="7" t="s">
        <v>118</v>
      </c>
      <c r="F41" s="8">
        <v>76.709999999999994</v>
      </c>
      <c r="G41" s="9">
        <f t="shared" si="0"/>
        <v>10.7394</v>
      </c>
      <c r="H41" s="15">
        <f>SUM(F41+G41)</f>
        <v>87.449399999999997</v>
      </c>
    </row>
    <row r="42" spans="1:8" ht="19.5" customHeight="1" x14ac:dyDescent="0.35">
      <c r="A42" s="5"/>
      <c r="B42" s="6">
        <v>3</v>
      </c>
      <c r="C42" s="6" t="s">
        <v>13</v>
      </c>
      <c r="D42" s="6" t="s">
        <v>61</v>
      </c>
      <c r="E42" s="13" t="s">
        <v>62</v>
      </c>
      <c r="F42" s="9">
        <v>134.56</v>
      </c>
      <c r="G42" s="9">
        <f t="shared" si="0"/>
        <v>18.838400000000004</v>
      </c>
      <c r="H42" s="15">
        <f>SUM(F42+G42)</f>
        <v>153.39840000000001</v>
      </c>
    </row>
    <row r="43" spans="1:8" ht="19.5" customHeight="1" x14ac:dyDescent="0.35">
      <c r="A43" s="5"/>
      <c r="B43" s="6">
        <v>4</v>
      </c>
      <c r="C43" s="6" t="s">
        <v>16</v>
      </c>
      <c r="D43" s="6" t="s">
        <v>63</v>
      </c>
      <c r="E43" s="13" t="s">
        <v>64</v>
      </c>
      <c r="F43" s="9">
        <v>191.43</v>
      </c>
      <c r="G43" s="9">
        <f t="shared" si="0"/>
        <v>26.800200000000004</v>
      </c>
      <c r="H43" s="15">
        <f>SUM(F43+G43)</f>
        <v>218.23020000000002</v>
      </c>
    </row>
    <row r="44" spans="1:8" ht="19.5" customHeight="1" x14ac:dyDescent="0.35">
      <c r="A44" s="17"/>
      <c r="B44" s="18"/>
      <c r="C44" s="6"/>
      <c r="D44" s="18"/>
      <c r="E44" s="18"/>
      <c r="F44" s="9"/>
      <c r="G44" s="9"/>
      <c r="H44" s="15"/>
    </row>
    <row r="45" spans="1:8" ht="19.5" customHeight="1" x14ac:dyDescent="0.35">
      <c r="A45" s="17">
        <v>4.2</v>
      </c>
      <c r="B45" s="18">
        <v>2</v>
      </c>
      <c r="C45" s="6" t="s">
        <v>10</v>
      </c>
      <c r="D45" s="18" t="s">
        <v>117</v>
      </c>
      <c r="E45" s="19" t="s">
        <v>49</v>
      </c>
      <c r="F45" s="8">
        <v>94.75</v>
      </c>
      <c r="G45" s="9">
        <f t="shared" si="0"/>
        <v>13.265000000000001</v>
      </c>
      <c r="H45" s="15">
        <f t="shared" ref="H45:H51" si="1">SUM(F45+G45)</f>
        <v>108.015</v>
      </c>
    </row>
    <row r="46" spans="1:8" ht="19.5" customHeight="1" x14ac:dyDescent="0.35">
      <c r="A46" s="17"/>
      <c r="B46" s="18">
        <v>3</v>
      </c>
      <c r="C46" s="6" t="s">
        <v>13</v>
      </c>
      <c r="D46" s="18" t="s">
        <v>151</v>
      </c>
      <c r="E46" s="20" t="s">
        <v>152</v>
      </c>
      <c r="F46" s="8">
        <v>155.61000000000001</v>
      </c>
      <c r="G46" s="9">
        <f t="shared" si="0"/>
        <v>21.785400000000003</v>
      </c>
      <c r="H46" s="15">
        <f t="shared" si="1"/>
        <v>177.39540000000002</v>
      </c>
    </row>
    <row r="47" spans="1:8" ht="19.5" customHeight="1" x14ac:dyDescent="0.35">
      <c r="A47" s="21"/>
      <c r="B47" s="6">
        <v>4</v>
      </c>
      <c r="C47" s="6" t="s">
        <v>16</v>
      </c>
      <c r="D47" s="6" t="s">
        <v>65</v>
      </c>
      <c r="E47" s="13" t="s">
        <v>66</v>
      </c>
      <c r="F47" s="8">
        <v>230.92</v>
      </c>
      <c r="G47" s="9">
        <f t="shared" si="0"/>
        <v>32.328800000000001</v>
      </c>
      <c r="H47" s="15">
        <f t="shared" si="1"/>
        <v>263.24879999999996</v>
      </c>
    </row>
    <row r="48" spans="1:8" ht="19.5" customHeight="1" x14ac:dyDescent="0.35">
      <c r="A48" s="17">
        <v>4.8</v>
      </c>
      <c r="B48" s="18">
        <v>3</v>
      </c>
      <c r="C48" s="18" t="s">
        <v>13</v>
      </c>
      <c r="D48" s="18" t="s">
        <v>153</v>
      </c>
      <c r="E48" s="22" t="s">
        <v>154</v>
      </c>
      <c r="F48" s="9">
        <v>184.5</v>
      </c>
      <c r="G48" s="9">
        <f t="shared" si="0"/>
        <v>25.830000000000002</v>
      </c>
      <c r="H48" s="15">
        <f t="shared" si="1"/>
        <v>210.33</v>
      </c>
    </row>
    <row r="49" spans="1:8" ht="19.5" customHeight="1" x14ac:dyDescent="0.35">
      <c r="A49" s="17">
        <v>4.8</v>
      </c>
      <c r="B49" s="18">
        <v>4</v>
      </c>
      <c r="C49" s="18" t="s">
        <v>16</v>
      </c>
      <c r="D49" s="18" t="s">
        <v>67</v>
      </c>
      <c r="E49" s="22" t="s">
        <v>101</v>
      </c>
      <c r="F49" s="9">
        <v>273.19</v>
      </c>
      <c r="G49" s="9">
        <f t="shared" si="0"/>
        <v>38.246600000000001</v>
      </c>
      <c r="H49" s="15">
        <f t="shared" si="1"/>
        <v>311.4366</v>
      </c>
    </row>
    <row r="50" spans="1:8" ht="19.5" customHeight="1" x14ac:dyDescent="0.35">
      <c r="A50" s="17">
        <v>5.4</v>
      </c>
      <c r="B50" s="18">
        <v>4</v>
      </c>
      <c r="C50" s="18" t="s">
        <v>16</v>
      </c>
      <c r="D50" s="18" t="s">
        <v>68</v>
      </c>
      <c r="E50" s="22" t="s">
        <v>102</v>
      </c>
      <c r="F50" s="9">
        <v>317.33</v>
      </c>
      <c r="G50" s="9">
        <f t="shared" si="0"/>
        <v>44.426200000000001</v>
      </c>
      <c r="H50" s="15">
        <f t="shared" si="1"/>
        <v>361.75619999999998</v>
      </c>
    </row>
    <row r="51" spans="1:8" ht="19.5" customHeight="1" thickBot="1" x14ac:dyDescent="0.4">
      <c r="A51" s="23">
        <v>6</v>
      </c>
      <c r="B51" s="24">
        <v>4</v>
      </c>
      <c r="C51" s="24" t="s">
        <v>16</v>
      </c>
      <c r="D51" s="24" t="s">
        <v>69</v>
      </c>
      <c r="E51" s="25" t="s">
        <v>103</v>
      </c>
      <c r="F51" s="26">
        <v>365.28</v>
      </c>
      <c r="G51" s="26">
        <f t="shared" si="0"/>
        <v>51.139200000000002</v>
      </c>
      <c r="H51" s="27">
        <f t="shared" si="1"/>
        <v>416.41919999999999</v>
      </c>
    </row>
    <row r="52" spans="1:8" ht="19.5" customHeight="1" thickBot="1" x14ac:dyDescent="0.4">
      <c r="A52" s="28"/>
      <c r="B52" s="29"/>
      <c r="C52" s="29"/>
      <c r="D52" s="29"/>
      <c r="E52" s="29"/>
      <c r="F52" s="30"/>
      <c r="G52" s="31"/>
      <c r="H52" s="32"/>
    </row>
    <row r="53" spans="1:8" ht="19.5" customHeight="1" thickBot="1" x14ac:dyDescent="0.4">
      <c r="A53" s="103" t="s">
        <v>70</v>
      </c>
      <c r="B53" s="104"/>
      <c r="C53" s="104"/>
      <c r="D53" s="104"/>
      <c r="E53" s="104"/>
      <c r="F53" s="104"/>
      <c r="G53" s="104"/>
      <c r="H53" s="105"/>
    </row>
    <row r="54" spans="1:8" ht="19.5" customHeight="1" x14ac:dyDescent="0.35">
      <c r="A54" s="2" t="s">
        <v>2</v>
      </c>
      <c r="B54" s="3" t="s">
        <v>3</v>
      </c>
      <c r="C54" s="3" t="s">
        <v>4</v>
      </c>
      <c r="D54" s="3" t="s">
        <v>5</v>
      </c>
      <c r="E54" s="3" t="s">
        <v>6</v>
      </c>
      <c r="F54" s="3" t="s">
        <v>7</v>
      </c>
      <c r="G54" s="3" t="s">
        <v>8</v>
      </c>
      <c r="H54" s="4" t="s">
        <v>9</v>
      </c>
    </row>
    <row r="55" spans="1:8" ht="19.5" customHeight="1" x14ac:dyDescent="0.35">
      <c r="A55" s="6">
        <v>1.8</v>
      </c>
      <c r="B55" s="6">
        <v>2</v>
      </c>
      <c r="C55" s="6" t="s">
        <v>10</v>
      </c>
      <c r="D55" s="6" t="s">
        <v>155</v>
      </c>
      <c r="E55" s="13" t="s">
        <v>156</v>
      </c>
      <c r="F55" s="8">
        <v>15.53</v>
      </c>
      <c r="G55" s="9">
        <f t="shared" ref="G55:G63" si="2">SUM(F55*14%)</f>
        <v>2.1741999999999999</v>
      </c>
      <c r="H55" s="9">
        <f t="shared" ref="H55:H63" si="3">SUM(F55+G55)</f>
        <v>17.7042</v>
      </c>
    </row>
    <row r="56" spans="1:8" ht="19.5" customHeight="1" x14ac:dyDescent="0.35">
      <c r="A56" s="33">
        <v>1.8</v>
      </c>
      <c r="B56" s="34">
        <v>4</v>
      </c>
      <c r="C56" s="34" t="s">
        <v>16</v>
      </c>
      <c r="D56" s="34" t="s">
        <v>108</v>
      </c>
      <c r="E56" s="34" t="s">
        <v>119</v>
      </c>
      <c r="F56" s="35">
        <v>41.07</v>
      </c>
      <c r="G56" s="35">
        <f>SUM(F56*14%)</f>
        <v>5.7498000000000005</v>
      </c>
      <c r="H56" s="15">
        <f>SUM(F56+G56)</f>
        <v>46.819800000000001</v>
      </c>
    </row>
    <row r="57" spans="1:8" ht="19.5" customHeight="1" x14ac:dyDescent="0.35">
      <c r="A57" s="5">
        <v>2.1</v>
      </c>
      <c r="B57" s="6">
        <v>3</v>
      </c>
      <c r="C57" s="6" t="s">
        <v>13</v>
      </c>
      <c r="D57" s="6" t="s">
        <v>109</v>
      </c>
      <c r="E57" s="6" t="s">
        <v>120</v>
      </c>
      <c r="F57" s="9">
        <v>33.93</v>
      </c>
      <c r="G57" s="9">
        <f t="shared" si="2"/>
        <v>4.7502000000000004</v>
      </c>
      <c r="H57" s="10">
        <f t="shared" si="3"/>
        <v>38.680199999999999</v>
      </c>
    </row>
    <row r="58" spans="1:8" ht="19.5" customHeight="1" x14ac:dyDescent="0.35">
      <c r="A58" s="5">
        <v>2.1</v>
      </c>
      <c r="B58" s="6">
        <v>4</v>
      </c>
      <c r="C58" s="6" t="s">
        <v>16</v>
      </c>
      <c r="D58" s="6" t="s">
        <v>110</v>
      </c>
      <c r="E58" s="6" t="s">
        <v>121</v>
      </c>
      <c r="F58" s="9">
        <v>48.61</v>
      </c>
      <c r="G58" s="9">
        <f t="shared" si="2"/>
        <v>6.8054000000000006</v>
      </c>
      <c r="H58" s="10">
        <f t="shared" si="3"/>
        <v>55.415399999999998</v>
      </c>
    </row>
    <row r="59" spans="1:8" ht="19.5" customHeight="1" x14ac:dyDescent="0.35">
      <c r="A59" s="5">
        <v>2.4</v>
      </c>
      <c r="B59" s="6">
        <v>3</v>
      </c>
      <c r="C59" s="6" t="s">
        <v>13</v>
      </c>
      <c r="D59" s="6" t="s">
        <v>111</v>
      </c>
      <c r="E59" s="6" t="s">
        <v>122</v>
      </c>
      <c r="F59" s="9">
        <v>39.47</v>
      </c>
      <c r="G59" s="9">
        <f t="shared" si="2"/>
        <v>5.5258000000000003</v>
      </c>
      <c r="H59" s="10">
        <f t="shared" si="3"/>
        <v>44.995800000000003</v>
      </c>
    </row>
    <row r="60" spans="1:8" ht="19.5" customHeight="1" x14ac:dyDescent="0.35">
      <c r="A60" s="5">
        <v>2.4</v>
      </c>
      <c r="B60" s="6">
        <v>4</v>
      </c>
      <c r="C60" s="6" t="s">
        <v>16</v>
      </c>
      <c r="D60" s="6" t="s">
        <v>71</v>
      </c>
      <c r="E60" s="6" t="s">
        <v>123</v>
      </c>
      <c r="F60" s="9">
        <v>57.11</v>
      </c>
      <c r="G60" s="9">
        <f t="shared" si="2"/>
        <v>7.995400000000001</v>
      </c>
      <c r="H60" s="10">
        <f t="shared" si="3"/>
        <v>65.105400000000003</v>
      </c>
    </row>
    <row r="61" spans="1:8" ht="19.5" customHeight="1" x14ac:dyDescent="0.35">
      <c r="A61" s="5">
        <v>2.7</v>
      </c>
      <c r="B61" s="6">
        <v>4</v>
      </c>
      <c r="C61" s="6" t="s">
        <v>16</v>
      </c>
      <c r="D61" s="6" t="s">
        <v>112</v>
      </c>
      <c r="E61" s="6" t="s">
        <v>124</v>
      </c>
      <c r="F61" s="9">
        <v>65.150000000000006</v>
      </c>
      <c r="G61" s="9">
        <f t="shared" si="2"/>
        <v>9.1210000000000022</v>
      </c>
      <c r="H61" s="10">
        <f t="shared" si="3"/>
        <v>74.271000000000015</v>
      </c>
    </row>
    <row r="62" spans="1:8" ht="19.5" customHeight="1" x14ac:dyDescent="0.35">
      <c r="A62" s="17">
        <v>3</v>
      </c>
      <c r="B62" s="18">
        <v>3</v>
      </c>
      <c r="C62" s="18" t="s">
        <v>13</v>
      </c>
      <c r="D62" s="18" t="s">
        <v>157</v>
      </c>
      <c r="E62" s="22" t="s">
        <v>158</v>
      </c>
      <c r="F62" s="36">
        <v>51.67</v>
      </c>
      <c r="G62" s="36">
        <f t="shared" si="2"/>
        <v>7.2338000000000013</v>
      </c>
      <c r="H62" s="37">
        <f t="shared" si="3"/>
        <v>58.903800000000004</v>
      </c>
    </row>
    <row r="63" spans="1:8" ht="19.5" customHeight="1" thickBot="1" x14ac:dyDescent="0.4">
      <c r="A63" s="23">
        <v>3</v>
      </c>
      <c r="B63" s="24">
        <v>4</v>
      </c>
      <c r="C63" s="24" t="s">
        <v>16</v>
      </c>
      <c r="D63" s="24" t="s">
        <v>72</v>
      </c>
      <c r="E63" s="24" t="s">
        <v>125</v>
      </c>
      <c r="F63" s="26">
        <v>73.989999999999995</v>
      </c>
      <c r="G63" s="26">
        <f t="shared" si="2"/>
        <v>10.358600000000001</v>
      </c>
      <c r="H63" s="38">
        <f t="shared" si="3"/>
        <v>84.34859999999999</v>
      </c>
    </row>
    <row r="64" spans="1:8" ht="19.5" customHeight="1" thickBot="1" x14ac:dyDescent="0.4">
      <c r="A64" s="103" t="s">
        <v>159</v>
      </c>
      <c r="B64" s="104"/>
      <c r="C64" s="104"/>
      <c r="D64" s="104"/>
      <c r="E64" s="104"/>
      <c r="F64" s="104"/>
      <c r="G64" s="104"/>
      <c r="H64" s="105"/>
    </row>
    <row r="65" spans="1:8" ht="19.5" customHeight="1" x14ac:dyDescent="0.35">
      <c r="A65" s="39">
        <v>1.2</v>
      </c>
      <c r="B65" s="40"/>
      <c r="C65" s="41" t="s">
        <v>74</v>
      </c>
      <c r="D65" s="40" t="s">
        <v>73</v>
      </c>
      <c r="E65" s="42" t="s">
        <v>94</v>
      </c>
      <c r="F65" s="43">
        <v>5.6</v>
      </c>
      <c r="G65" s="43">
        <f t="shared" ref="G65:G71" si="4">SUM(F65*14%)</f>
        <v>0.78400000000000003</v>
      </c>
      <c r="H65" s="44">
        <f t="shared" ref="H65:H71" si="5">SUM(F65+G65)</f>
        <v>6.3839999999999995</v>
      </c>
    </row>
    <row r="66" spans="1:8" ht="19.5" customHeight="1" x14ac:dyDescent="0.35">
      <c r="A66" s="33">
        <v>1.4</v>
      </c>
      <c r="B66" s="45"/>
      <c r="C66" s="46" t="s">
        <v>74</v>
      </c>
      <c r="D66" s="45" t="s">
        <v>75</v>
      </c>
      <c r="E66" s="47" t="s">
        <v>96</v>
      </c>
      <c r="F66" s="48">
        <v>6.39</v>
      </c>
      <c r="G66" s="9">
        <f t="shared" si="4"/>
        <v>0.89460000000000006</v>
      </c>
      <c r="H66" s="15">
        <f t="shared" si="5"/>
        <v>7.2845999999999993</v>
      </c>
    </row>
    <row r="67" spans="1:8" ht="19.5" customHeight="1" x14ac:dyDescent="0.35">
      <c r="A67" s="5">
        <v>1.8</v>
      </c>
      <c r="B67" s="6"/>
      <c r="C67" s="49" t="s">
        <v>74</v>
      </c>
      <c r="D67" s="50" t="s">
        <v>76</v>
      </c>
      <c r="E67" s="13" t="s">
        <v>77</v>
      </c>
      <c r="F67" s="9">
        <v>8.24</v>
      </c>
      <c r="G67" s="9">
        <f t="shared" si="4"/>
        <v>1.1536000000000002</v>
      </c>
      <c r="H67" s="10">
        <f t="shared" si="5"/>
        <v>9.3936000000000011</v>
      </c>
    </row>
    <row r="68" spans="1:8" ht="19.5" customHeight="1" x14ac:dyDescent="0.35">
      <c r="A68" s="5">
        <v>2.1</v>
      </c>
      <c r="B68" s="6"/>
      <c r="C68" s="49" t="s">
        <v>74</v>
      </c>
      <c r="D68" s="50" t="s">
        <v>97</v>
      </c>
      <c r="E68" s="13" t="s">
        <v>169</v>
      </c>
      <c r="F68" s="9">
        <v>10.85</v>
      </c>
      <c r="G68" s="9">
        <f t="shared" si="4"/>
        <v>1.5190000000000001</v>
      </c>
      <c r="H68" s="10">
        <f t="shared" si="5"/>
        <v>12.369</v>
      </c>
    </row>
    <row r="69" spans="1:8" ht="19.5" customHeight="1" x14ac:dyDescent="0.35">
      <c r="A69" s="5">
        <v>2.4</v>
      </c>
      <c r="B69" s="6"/>
      <c r="C69" s="49" t="s">
        <v>74</v>
      </c>
      <c r="D69" s="50" t="s">
        <v>78</v>
      </c>
      <c r="E69" s="13" t="s">
        <v>79</v>
      </c>
      <c r="F69" s="9">
        <v>11.21</v>
      </c>
      <c r="G69" s="9">
        <f t="shared" si="4"/>
        <v>1.5694000000000004</v>
      </c>
      <c r="H69" s="10">
        <f t="shared" si="5"/>
        <v>12.779400000000001</v>
      </c>
    </row>
    <row r="70" spans="1:8" ht="19.5" customHeight="1" x14ac:dyDescent="0.35">
      <c r="A70" s="16">
        <v>3</v>
      </c>
      <c r="B70" s="6"/>
      <c r="C70" s="49" t="s">
        <v>74</v>
      </c>
      <c r="D70" s="50" t="s">
        <v>80</v>
      </c>
      <c r="E70" s="13" t="s">
        <v>81</v>
      </c>
      <c r="F70" s="9">
        <v>15.5</v>
      </c>
      <c r="G70" s="9">
        <f t="shared" si="4"/>
        <v>2.1700000000000004</v>
      </c>
      <c r="H70" s="10">
        <f t="shared" si="5"/>
        <v>17.670000000000002</v>
      </c>
    </row>
    <row r="71" spans="1:8" ht="19.5" customHeight="1" x14ac:dyDescent="0.35">
      <c r="A71" s="16">
        <v>3.6</v>
      </c>
      <c r="B71" s="6"/>
      <c r="C71" s="50" t="s">
        <v>74</v>
      </c>
      <c r="D71" s="50" t="s">
        <v>82</v>
      </c>
      <c r="E71" s="13" t="s">
        <v>83</v>
      </c>
      <c r="F71" s="9">
        <v>21.31</v>
      </c>
      <c r="G71" s="9">
        <f t="shared" si="4"/>
        <v>2.9834000000000001</v>
      </c>
      <c r="H71" s="10">
        <f t="shared" si="5"/>
        <v>24.293399999999998</v>
      </c>
    </row>
    <row r="72" spans="1:8" ht="19.5" customHeight="1" thickBot="1" x14ac:dyDescent="0.4">
      <c r="A72" s="51"/>
      <c r="B72" s="18"/>
      <c r="C72" s="52"/>
      <c r="D72" s="52"/>
      <c r="E72" s="22"/>
      <c r="F72" s="36"/>
      <c r="G72" s="36"/>
      <c r="H72" s="37"/>
    </row>
    <row r="73" spans="1:8" ht="19.5" customHeight="1" thickBot="1" x14ac:dyDescent="0.4">
      <c r="A73" s="103" t="s">
        <v>160</v>
      </c>
      <c r="B73" s="104"/>
      <c r="C73" s="104"/>
      <c r="D73" s="104"/>
      <c r="E73" s="104"/>
      <c r="F73" s="104"/>
      <c r="G73" s="104"/>
      <c r="H73" s="105"/>
    </row>
    <row r="74" spans="1:8" ht="19.5" customHeight="1" x14ac:dyDescent="0.35">
      <c r="A74" s="39">
        <v>1.2</v>
      </c>
      <c r="B74" s="40"/>
      <c r="C74" s="41" t="s">
        <v>74</v>
      </c>
      <c r="D74" s="40" t="s">
        <v>73</v>
      </c>
      <c r="E74" s="42" t="s">
        <v>94</v>
      </c>
      <c r="F74" s="43">
        <v>5.35</v>
      </c>
      <c r="G74" s="43">
        <f t="shared" ref="G74:G80" si="6">SUM(F74*14%)</f>
        <v>0.749</v>
      </c>
      <c r="H74" s="44">
        <f t="shared" ref="H74:H80" si="7">SUM(F74+G74)</f>
        <v>6.0989999999999993</v>
      </c>
    </row>
    <row r="75" spans="1:8" ht="19.5" customHeight="1" x14ac:dyDescent="0.35">
      <c r="A75" s="33">
        <v>1.4</v>
      </c>
      <c r="B75" s="45"/>
      <c r="C75" s="46" t="s">
        <v>74</v>
      </c>
      <c r="D75" s="45" t="s">
        <v>75</v>
      </c>
      <c r="E75" s="47" t="s">
        <v>96</v>
      </c>
      <c r="F75" s="48">
        <v>6.1</v>
      </c>
      <c r="G75" s="9">
        <f t="shared" si="6"/>
        <v>0.85399999999999998</v>
      </c>
      <c r="H75" s="15">
        <f t="shared" si="7"/>
        <v>6.9539999999999997</v>
      </c>
    </row>
    <row r="76" spans="1:8" ht="19.5" customHeight="1" x14ac:dyDescent="0.35">
      <c r="A76" s="5">
        <v>1.8</v>
      </c>
      <c r="B76" s="6"/>
      <c r="C76" s="49" t="s">
        <v>74</v>
      </c>
      <c r="D76" s="50" t="s">
        <v>76</v>
      </c>
      <c r="E76" s="13" t="s">
        <v>163</v>
      </c>
      <c r="F76" s="9">
        <v>7.5</v>
      </c>
      <c r="G76" s="9">
        <f t="shared" si="6"/>
        <v>1.05</v>
      </c>
      <c r="H76" s="10">
        <f t="shared" si="7"/>
        <v>8.5500000000000007</v>
      </c>
    </row>
    <row r="77" spans="1:8" ht="19.5" customHeight="1" x14ac:dyDescent="0.35">
      <c r="A77" s="5">
        <v>2.1</v>
      </c>
      <c r="B77" s="6"/>
      <c r="C77" s="49" t="s">
        <v>74</v>
      </c>
      <c r="D77" s="50" t="s">
        <v>97</v>
      </c>
      <c r="E77" s="13" t="s">
        <v>164</v>
      </c>
      <c r="F77" s="8">
        <v>8.6999999999999993</v>
      </c>
      <c r="G77" s="9">
        <f t="shared" si="6"/>
        <v>1.218</v>
      </c>
      <c r="H77" s="10">
        <f t="shared" si="7"/>
        <v>9.9179999999999993</v>
      </c>
    </row>
    <row r="78" spans="1:8" ht="19.5" customHeight="1" x14ac:dyDescent="0.35">
      <c r="A78" s="5">
        <v>2.4</v>
      </c>
      <c r="B78" s="6"/>
      <c r="C78" s="49" t="s">
        <v>74</v>
      </c>
      <c r="D78" s="50" t="s">
        <v>78</v>
      </c>
      <c r="E78" s="13" t="s">
        <v>165</v>
      </c>
      <c r="F78" s="9">
        <v>9.89</v>
      </c>
      <c r="G78" s="9">
        <f t="shared" si="6"/>
        <v>1.3846000000000003</v>
      </c>
      <c r="H78" s="10">
        <f t="shared" si="7"/>
        <v>11.274600000000001</v>
      </c>
    </row>
    <row r="79" spans="1:8" ht="19.5" customHeight="1" x14ac:dyDescent="0.35">
      <c r="A79" s="16">
        <v>3</v>
      </c>
      <c r="B79" s="6"/>
      <c r="C79" s="49" t="s">
        <v>74</v>
      </c>
      <c r="D79" s="50" t="s">
        <v>80</v>
      </c>
      <c r="E79" s="13" t="s">
        <v>166</v>
      </c>
      <c r="F79" s="9">
        <v>12.55</v>
      </c>
      <c r="G79" s="9">
        <f t="shared" si="6"/>
        <v>1.7570000000000003</v>
      </c>
      <c r="H79" s="10">
        <f t="shared" si="7"/>
        <v>14.307</v>
      </c>
    </row>
    <row r="80" spans="1:8" ht="19.5" customHeight="1" x14ac:dyDescent="0.35">
      <c r="A80" s="16">
        <v>3.6</v>
      </c>
      <c r="B80" s="6"/>
      <c r="C80" s="50" t="s">
        <v>74</v>
      </c>
      <c r="D80" s="50" t="s">
        <v>82</v>
      </c>
      <c r="E80" s="13" t="s">
        <v>167</v>
      </c>
      <c r="F80" s="9">
        <v>17.05</v>
      </c>
      <c r="G80" s="9">
        <f t="shared" si="6"/>
        <v>2.3870000000000005</v>
      </c>
      <c r="H80" s="10">
        <f t="shared" si="7"/>
        <v>19.437000000000001</v>
      </c>
    </row>
    <row r="81" spans="1:8" ht="19.5" customHeight="1" thickBot="1" x14ac:dyDescent="0.4">
      <c r="A81" s="23">
        <v>4.5</v>
      </c>
      <c r="B81" s="24"/>
      <c r="C81" s="53" t="s">
        <v>74</v>
      </c>
      <c r="D81" s="25" t="s">
        <v>113</v>
      </c>
      <c r="E81" s="54" t="s">
        <v>126</v>
      </c>
      <c r="F81" s="26">
        <v>25</v>
      </c>
      <c r="G81" s="26">
        <f>SUM(F81*14%)</f>
        <v>3.5000000000000004</v>
      </c>
      <c r="H81" s="38">
        <f>SUM(F81+G81)</f>
        <v>28.5</v>
      </c>
    </row>
    <row r="82" spans="1:8" ht="19.5" customHeight="1" thickBot="1" x14ac:dyDescent="0.4">
      <c r="A82" s="103" t="s">
        <v>161</v>
      </c>
      <c r="B82" s="104"/>
      <c r="C82" s="104"/>
      <c r="D82" s="104"/>
      <c r="E82" s="104"/>
      <c r="F82" s="104"/>
      <c r="G82" s="104"/>
      <c r="H82" s="105"/>
    </row>
    <row r="83" spans="1:8" ht="19.5" customHeight="1" x14ac:dyDescent="0.35">
      <c r="A83" s="39">
        <v>1.2</v>
      </c>
      <c r="B83" s="40"/>
      <c r="C83" s="40" t="s">
        <v>84</v>
      </c>
      <c r="D83" s="40" t="s">
        <v>85</v>
      </c>
      <c r="E83" s="42" t="s">
        <v>95</v>
      </c>
      <c r="F83" s="43">
        <v>9.52</v>
      </c>
      <c r="G83" s="43">
        <f t="shared" ref="G83:G88" si="8">SUM(F83*14%)</f>
        <v>1.3328</v>
      </c>
      <c r="H83" s="44">
        <f t="shared" ref="H83:H88" si="9">SUM(F83+G83)</f>
        <v>10.8528</v>
      </c>
    </row>
    <row r="84" spans="1:8" ht="19.5" customHeight="1" x14ac:dyDescent="0.35">
      <c r="A84" s="33">
        <v>1.4</v>
      </c>
      <c r="B84" s="34"/>
      <c r="C84" s="34" t="s">
        <v>84</v>
      </c>
      <c r="D84" s="34" t="s">
        <v>86</v>
      </c>
      <c r="E84" s="47" t="s">
        <v>87</v>
      </c>
      <c r="F84" s="35">
        <v>9.58</v>
      </c>
      <c r="G84" s="9">
        <f t="shared" si="8"/>
        <v>1.3412000000000002</v>
      </c>
      <c r="H84" s="15">
        <f t="shared" si="9"/>
        <v>10.921200000000001</v>
      </c>
    </row>
    <row r="85" spans="1:8" ht="19.5" customHeight="1" x14ac:dyDescent="0.35">
      <c r="A85" s="5">
        <v>1.8</v>
      </c>
      <c r="B85" s="6"/>
      <c r="C85" s="6" t="s">
        <v>84</v>
      </c>
      <c r="D85" s="6" t="s">
        <v>88</v>
      </c>
      <c r="E85" s="13" t="s">
        <v>89</v>
      </c>
      <c r="F85" s="9">
        <v>13.08</v>
      </c>
      <c r="G85" s="9">
        <f t="shared" si="8"/>
        <v>1.8312000000000002</v>
      </c>
      <c r="H85" s="10">
        <f t="shared" si="9"/>
        <v>14.911200000000001</v>
      </c>
    </row>
    <row r="86" spans="1:8" ht="19.5" customHeight="1" x14ac:dyDescent="0.35">
      <c r="A86" s="5">
        <v>2.1</v>
      </c>
      <c r="B86" s="6"/>
      <c r="C86" s="6" t="s">
        <v>84</v>
      </c>
      <c r="D86" s="6" t="s">
        <v>98</v>
      </c>
      <c r="E86" s="13" t="s">
        <v>99</v>
      </c>
      <c r="F86" s="9">
        <v>15.37</v>
      </c>
      <c r="G86" s="9">
        <f t="shared" si="8"/>
        <v>2.1518000000000002</v>
      </c>
      <c r="H86" s="10">
        <f t="shared" si="9"/>
        <v>17.521799999999999</v>
      </c>
    </row>
    <row r="87" spans="1:8" ht="19.5" customHeight="1" x14ac:dyDescent="0.35">
      <c r="A87" s="5">
        <v>2.4</v>
      </c>
      <c r="B87" s="6"/>
      <c r="C87" s="6" t="s">
        <v>84</v>
      </c>
      <c r="D87" s="6" t="s">
        <v>90</v>
      </c>
      <c r="E87" s="13" t="s">
        <v>91</v>
      </c>
      <c r="F87" s="9">
        <v>19.07</v>
      </c>
      <c r="G87" s="9">
        <f t="shared" si="8"/>
        <v>2.6698000000000004</v>
      </c>
      <c r="H87" s="15">
        <f t="shared" si="9"/>
        <v>21.739800000000002</v>
      </c>
    </row>
    <row r="88" spans="1:8" ht="19.5" customHeight="1" thickBot="1" x14ac:dyDescent="0.4">
      <c r="A88" s="17">
        <v>3</v>
      </c>
      <c r="B88" s="18"/>
      <c r="C88" s="18" t="s">
        <v>84</v>
      </c>
      <c r="D88" s="18" t="s">
        <v>92</v>
      </c>
      <c r="E88" s="22" t="s">
        <v>93</v>
      </c>
      <c r="F88" s="36">
        <v>26.96</v>
      </c>
      <c r="G88" s="36">
        <f t="shared" si="8"/>
        <v>3.7744000000000004</v>
      </c>
      <c r="H88" s="55">
        <f t="shared" si="9"/>
        <v>30.734400000000001</v>
      </c>
    </row>
    <row r="89" spans="1:8" ht="19.5" customHeight="1" thickBot="1" x14ac:dyDescent="0.4">
      <c r="A89" s="103" t="s">
        <v>162</v>
      </c>
      <c r="B89" s="104"/>
      <c r="C89" s="104"/>
      <c r="D89" s="104"/>
      <c r="E89" s="104"/>
      <c r="F89" s="104"/>
      <c r="G89" s="104"/>
      <c r="H89" s="105"/>
    </row>
    <row r="90" spans="1:8" ht="19.5" customHeight="1" x14ac:dyDescent="0.35">
      <c r="A90" s="39">
        <v>1.2</v>
      </c>
      <c r="B90" s="40"/>
      <c r="C90" s="40" t="s">
        <v>84</v>
      </c>
      <c r="D90" s="40" t="s">
        <v>85</v>
      </c>
      <c r="E90" s="42" t="s">
        <v>95</v>
      </c>
      <c r="F90" s="43">
        <v>8</v>
      </c>
      <c r="G90" s="43">
        <f>SUM(F90*14%)</f>
        <v>1.1200000000000001</v>
      </c>
      <c r="H90" s="44">
        <f>SUM(F90+G90)</f>
        <v>9.120000000000001</v>
      </c>
    </row>
    <row r="91" spans="1:8" ht="19.5" customHeight="1" x14ac:dyDescent="0.35">
      <c r="A91" s="33">
        <v>1.4</v>
      </c>
      <c r="B91" s="34"/>
      <c r="C91" s="34" t="s">
        <v>84</v>
      </c>
      <c r="D91" s="34" t="s">
        <v>86</v>
      </c>
      <c r="E91" s="47" t="s">
        <v>87</v>
      </c>
      <c r="F91" s="35">
        <v>9.6199999999999992</v>
      </c>
      <c r="G91" s="9">
        <f>SUM(F91*14%)</f>
        <v>1.3468</v>
      </c>
      <c r="H91" s="15">
        <f>SUM(F91+G91)</f>
        <v>10.966799999999999</v>
      </c>
    </row>
    <row r="92" spans="1:8" ht="19.5" customHeight="1" x14ac:dyDescent="0.35">
      <c r="A92" s="5">
        <v>1.8</v>
      </c>
      <c r="B92" s="6"/>
      <c r="C92" s="6" t="s">
        <v>84</v>
      </c>
      <c r="D92" s="6" t="s">
        <v>88</v>
      </c>
      <c r="E92" s="13" t="s">
        <v>89</v>
      </c>
      <c r="F92" s="9">
        <v>12.96</v>
      </c>
      <c r="G92" s="9">
        <f>SUM(F92*14%)</f>
        <v>1.8144000000000002</v>
      </c>
      <c r="H92" s="10">
        <f>SUM(F92+G92)</f>
        <v>14.774400000000002</v>
      </c>
    </row>
    <row r="93" spans="1:8" ht="19.5" customHeight="1" x14ac:dyDescent="0.35">
      <c r="A93" s="5">
        <v>2.1</v>
      </c>
      <c r="B93" s="6"/>
      <c r="C93" s="13" t="s">
        <v>84</v>
      </c>
      <c r="D93" s="6" t="s">
        <v>98</v>
      </c>
      <c r="E93" s="13" t="s">
        <v>99</v>
      </c>
      <c r="F93" s="8">
        <v>15.98</v>
      </c>
      <c r="G93" s="9">
        <f>SUM(F93*14%)</f>
        <v>2.2372000000000001</v>
      </c>
      <c r="H93" s="15">
        <f>SUM(F93+G93)</f>
        <v>18.217200000000002</v>
      </c>
    </row>
    <row r="94" spans="1:8" ht="19.5" customHeight="1" thickBot="1" x14ac:dyDescent="0.4">
      <c r="A94" s="5">
        <v>2.4</v>
      </c>
      <c r="B94" s="6"/>
      <c r="C94" s="6" t="s">
        <v>84</v>
      </c>
      <c r="D94" s="6" t="s">
        <v>90</v>
      </c>
      <c r="E94" s="13" t="s">
        <v>91</v>
      </c>
      <c r="F94" s="9">
        <v>19.010000000000002</v>
      </c>
      <c r="G94" s="9">
        <f>SUM(F94*14%)</f>
        <v>2.6614000000000004</v>
      </c>
      <c r="H94" s="15">
        <f>SUM(F94+G94)</f>
        <v>21.671400000000002</v>
      </c>
    </row>
    <row r="95" spans="1:8" ht="19.5" customHeight="1" thickBot="1" x14ac:dyDescent="0.4">
      <c r="A95" s="101" t="s">
        <v>104</v>
      </c>
      <c r="B95" s="82"/>
      <c r="C95" s="82"/>
      <c r="D95" s="82"/>
      <c r="E95" s="82"/>
      <c r="F95" s="82"/>
      <c r="G95" s="82"/>
      <c r="H95" s="102"/>
    </row>
    <row r="96" spans="1:8" ht="19.5" customHeight="1" x14ac:dyDescent="0.35">
      <c r="A96" s="56">
        <v>1.2</v>
      </c>
      <c r="B96" s="57"/>
      <c r="C96" s="57" t="s">
        <v>106</v>
      </c>
      <c r="D96" s="57" t="s">
        <v>127</v>
      </c>
      <c r="E96" s="58" t="s">
        <v>128</v>
      </c>
      <c r="F96" s="59">
        <v>15.74</v>
      </c>
      <c r="G96" s="59">
        <f t="shared" ref="G96:G101" si="10">F96*14%</f>
        <v>2.2036000000000002</v>
      </c>
      <c r="H96" s="60">
        <f t="shared" ref="H96:H101" si="11">F96+G96</f>
        <v>17.9436</v>
      </c>
    </row>
    <row r="97" spans="1:10" ht="19.5" customHeight="1" x14ac:dyDescent="0.35">
      <c r="A97" s="61">
        <v>1.4</v>
      </c>
      <c r="B97" s="62"/>
      <c r="C97" s="62" t="s">
        <v>106</v>
      </c>
      <c r="D97" s="62" t="s">
        <v>129</v>
      </c>
      <c r="E97" s="63" t="s">
        <v>130</v>
      </c>
      <c r="F97" s="8">
        <v>17.25</v>
      </c>
      <c r="G97" s="8">
        <f t="shared" si="10"/>
        <v>2.415</v>
      </c>
      <c r="H97" s="64">
        <f t="shared" si="11"/>
        <v>19.664999999999999</v>
      </c>
    </row>
    <row r="98" spans="1:10" ht="21" x14ac:dyDescent="0.35">
      <c r="A98" s="61">
        <v>1.8</v>
      </c>
      <c r="B98" s="62"/>
      <c r="C98" s="62" t="s">
        <v>106</v>
      </c>
      <c r="D98" s="62" t="s">
        <v>105</v>
      </c>
      <c r="E98" s="63" t="s">
        <v>131</v>
      </c>
      <c r="F98" s="8">
        <v>21.98</v>
      </c>
      <c r="G98" s="8">
        <f t="shared" si="10"/>
        <v>3.0772000000000004</v>
      </c>
      <c r="H98" s="64">
        <f t="shared" si="11"/>
        <v>25.057200000000002</v>
      </c>
      <c r="J98" s="1"/>
    </row>
    <row r="99" spans="1:10" ht="21" x14ac:dyDescent="0.35">
      <c r="A99" s="61">
        <v>2.1</v>
      </c>
      <c r="B99" s="62"/>
      <c r="C99" s="62" t="s">
        <v>106</v>
      </c>
      <c r="D99" s="62" t="s">
        <v>107</v>
      </c>
      <c r="E99" s="63" t="s">
        <v>132</v>
      </c>
      <c r="F99" s="8">
        <v>26.22</v>
      </c>
      <c r="G99" s="8">
        <f t="shared" si="10"/>
        <v>3.6708000000000003</v>
      </c>
      <c r="H99" s="64">
        <f t="shared" si="11"/>
        <v>29.890799999999999</v>
      </c>
    </row>
    <row r="100" spans="1:10" ht="21" x14ac:dyDescent="0.35">
      <c r="A100" s="61">
        <v>2.4</v>
      </c>
      <c r="B100" s="62"/>
      <c r="C100" s="62" t="s">
        <v>106</v>
      </c>
      <c r="D100" s="62" t="s">
        <v>133</v>
      </c>
      <c r="E100" s="63" t="s">
        <v>134</v>
      </c>
      <c r="F100" s="8">
        <v>31.49</v>
      </c>
      <c r="G100" s="8">
        <f t="shared" si="10"/>
        <v>4.4085999999999999</v>
      </c>
      <c r="H100" s="64">
        <f t="shared" si="11"/>
        <v>35.898600000000002</v>
      </c>
    </row>
    <row r="101" spans="1:10" ht="21.75" thickBot="1" x14ac:dyDescent="0.4">
      <c r="A101" s="65">
        <v>3</v>
      </c>
      <c r="B101" s="66"/>
      <c r="C101" s="66" t="s">
        <v>106</v>
      </c>
      <c r="D101" s="66" t="s">
        <v>135</v>
      </c>
      <c r="E101" s="67" t="s">
        <v>136</v>
      </c>
      <c r="F101" s="68">
        <v>42.32</v>
      </c>
      <c r="G101" s="68">
        <f t="shared" si="10"/>
        <v>5.9248000000000003</v>
      </c>
      <c r="H101" s="69">
        <f t="shared" si="11"/>
        <v>48.244799999999998</v>
      </c>
    </row>
    <row r="102" spans="1:10" ht="21.75" thickBot="1" x14ac:dyDescent="0.4">
      <c r="A102" s="81" t="s">
        <v>137</v>
      </c>
      <c r="B102" s="82"/>
      <c r="C102" s="82"/>
      <c r="D102" s="82"/>
      <c r="E102" s="82"/>
      <c r="F102" s="82"/>
      <c r="G102" s="82"/>
      <c r="H102" s="83"/>
    </row>
    <row r="103" spans="1:10" ht="21" x14ac:dyDescent="0.35">
      <c r="A103" s="56">
        <v>1.2</v>
      </c>
      <c r="B103" s="57"/>
      <c r="C103" s="57" t="s">
        <v>106</v>
      </c>
      <c r="D103" s="57" t="s">
        <v>138</v>
      </c>
      <c r="E103" s="58" t="s">
        <v>139</v>
      </c>
      <c r="F103" s="59">
        <v>7.98</v>
      </c>
      <c r="G103" s="59">
        <f t="shared" ref="G103:G108" si="12">F103*14%</f>
        <v>1.1172000000000002</v>
      </c>
      <c r="H103" s="60">
        <f t="shared" ref="H103:H108" si="13">F103+G103</f>
        <v>9.0972000000000008</v>
      </c>
    </row>
    <row r="104" spans="1:10" ht="21" x14ac:dyDescent="0.35">
      <c r="A104" s="61">
        <v>1.4</v>
      </c>
      <c r="B104" s="62"/>
      <c r="C104" s="62" t="s">
        <v>106</v>
      </c>
      <c r="D104" s="62" t="s">
        <v>140</v>
      </c>
      <c r="E104" s="63" t="s">
        <v>141</v>
      </c>
      <c r="F104" s="8">
        <v>8.74</v>
      </c>
      <c r="G104" s="8">
        <f t="shared" si="12"/>
        <v>1.2236000000000002</v>
      </c>
      <c r="H104" s="64">
        <f t="shared" si="13"/>
        <v>9.9635999999999996</v>
      </c>
    </row>
    <row r="105" spans="1:10" ht="21" x14ac:dyDescent="0.35">
      <c r="A105" s="61">
        <v>1.8</v>
      </c>
      <c r="B105" s="62"/>
      <c r="C105" s="62" t="s">
        <v>106</v>
      </c>
      <c r="D105" s="62" t="s">
        <v>142</v>
      </c>
      <c r="E105" s="63" t="s">
        <v>143</v>
      </c>
      <c r="F105" s="8">
        <v>11.04</v>
      </c>
      <c r="G105" s="8">
        <f t="shared" si="12"/>
        <v>1.5456000000000001</v>
      </c>
      <c r="H105" s="64">
        <f t="shared" si="13"/>
        <v>12.585599999999999</v>
      </c>
    </row>
    <row r="106" spans="1:10" ht="21" x14ac:dyDescent="0.35">
      <c r="A106" s="61">
        <v>2.1</v>
      </c>
      <c r="B106" s="62"/>
      <c r="C106" s="62" t="s">
        <v>106</v>
      </c>
      <c r="D106" s="62" t="s">
        <v>144</v>
      </c>
      <c r="E106" s="63" t="s">
        <v>145</v>
      </c>
      <c r="F106" s="8">
        <v>13.28</v>
      </c>
      <c r="G106" s="8">
        <f t="shared" si="12"/>
        <v>1.8592000000000002</v>
      </c>
      <c r="H106" s="64">
        <f t="shared" si="13"/>
        <v>15.139199999999999</v>
      </c>
    </row>
    <row r="107" spans="1:10" ht="21" x14ac:dyDescent="0.35">
      <c r="A107" s="61">
        <v>2.4</v>
      </c>
      <c r="B107" s="62"/>
      <c r="C107" s="62" t="s">
        <v>106</v>
      </c>
      <c r="D107" s="62" t="s">
        <v>146</v>
      </c>
      <c r="E107" s="63" t="s">
        <v>128</v>
      </c>
      <c r="F107" s="8">
        <v>15.81</v>
      </c>
      <c r="G107" s="8">
        <f t="shared" si="12"/>
        <v>2.2134000000000005</v>
      </c>
      <c r="H107" s="64">
        <f t="shared" si="13"/>
        <v>18.023400000000002</v>
      </c>
    </row>
    <row r="108" spans="1:10" ht="21.75" thickBot="1" x14ac:dyDescent="0.4">
      <c r="A108" s="65">
        <v>3</v>
      </c>
      <c r="B108" s="70"/>
      <c r="C108" s="54" t="s">
        <v>147</v>
      </c>
      <c r="D108" s="70" t="s">
        <v>148</v>
      </c>
      <c r="E108" s="67" t="s">
        <v>149</v>
      </c>
      <c r="F108" s="68">
        <v>21.16</v>
      </c>
      <c r="G108" s="68">
        <f t="shared" si="12"/>
        <v>2.9624000000000001</v>
      </c>
      <c r="H108" s="69">
        <f t="shared" si="13"/>
        <v>24.122399999999999</v>
      </c>
    </row>
    <row r="109" spans="1:10" ht="21.75" thickBot="1" x14ac:dyDescent="0.4">
      <c r="A109" s="71"/>
      <c r="B109" s="72"/>
      <c r="C109" s="73"/>
      <c r="D109" s="72"/>
      <c r="E109" s="74"/>
      <c r="F109" s="75"/>
      <c r="G109" s="75"/>
      <c r="H109" s="76"/>
    </row>
    <row r="110" spans="1:10" ht="21.75" thickBot="1" x14ac:dyDescent="0.4">
      <c r="A110" s="77"/>
      <c r="B110" s="77"/>
      <c r="C110" s="77"/>
      <c r="D110" s="77"/>
      <c r="E110" s="77"/>
      <c r="F110" s="77"/>
      <c r="G110" s="84" t="s">
        <v>168</v>
      </c>
      <c r="H110" s="85"/>
    </row>
  </sheetData>
  <mergeCells count="19">
    <mergeCell ref="A102:H102"/>
    <mergeCell ref="G110:H110"/>
    <mergeCell ref="A1:H1"/>
    <mergeCell ref="A2:H2"/>
    <mergeCell ref="A3:H3"/>
    <mergeCell ref="A4:H4"/>
    <mergeCell ref="A5:H5"/>
    <mergeCell ref="A6:H6"/>
    <mergeCell ref="A95:H95"/>
    <mergeCell ref="A64:H64"/>
    <mergeCell ref="A89:H89"/>
    <mergeCell ref="A82:H82"/>
    <mergeCell ref="A53:H53"/>
    <mergeCell ref="A73:H73"/>
    <mergeCell ref="J14:P14"/>
    <mergeCell ref="J15:P15"/>
    <mergeCell ref="J16:P16"/>
    <mergeCell ref="J17:P17"/>
    <mergeCell ref="J18:P18"/>
  </mergeCells>
  <pageMargins left="0.7" right="0.7" top="0.75" bottom="0.75" header="0.3" footer="0.3"/>
  <pageSetup paperSize="9" scale="60" orientation="portrait" horizontalDpi="4294967293" verticalDpi="4294967293" r:id="rId1"/>
  <rowBreaks count="1" manualBreakCount="1">
    <brk id="63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le Grange</dc:creator>
  <cp:lastModifiedBy>Leani</cp:lastModifiedBy>
  <cp:lastPrinted>2017-01-26T14:03:44Z</cp:lastPrinted>
  <dcterms:created xsi:type="dcterms:W3CDTF">2013-04-23T09:12:11Z</dcterms:created>
  <dcterms:modified xsi:type="dcterms:W3CDTF">2017-07-18T19:43:15Z</dcterms:modified>
</cp:coreProperties>
</file>